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8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<sst xmlns="http://schemas.openxmlformats.org/spreadsheetml/2006/main" count="118" uniqueCount="59">
  <si>
    <t>Протокол</t>
  </si>
  <si>
    <t>(зачёт Кубка города)</t>
  </si>
  <si>
    <t>№</t>
  </si>
  <si>
    <t>ФИО</t>
  </si>
  <si>
    <t>возраст</t>
  </si>
  <si>
    <t>Место 
с учетом
коэффициента</t>
  </si>
  <si>
    <t>Кайдаш Вячеслав</t>
  </si>
  <si>
    <t>Михайлов Сергей</t>
  </si>
  <si>
    <t>Яковлев Александр</t>
  </si>
  <si>
    <t>Каравашкин Артем</t>
  </si>
  <si>
    <t>Кайдаш Станислав</t>
  </si>
  <si>
    <t>Кунин Максим</t>
  </si>
  <si>
    <t>Ермаков Владимир</t>
  </si>
  <si>
    <t>Тарадов Олег</t>
  </si>
  <si>
    <t>Мочкаев Константин</t>
  </si>
  <si>
    <t>Глуходедов Дмитрий</t>
  </si>
  <si>
    <t>Бутусов Юрий</t>
  </si>
  <si>
    <t>ЖЕНЩИНЫ</t>
  </si>
  <si>
    <t>Бакумов Алексей</t>
  </si>
  <si>
    <t>Шатохин Андрей</t>
  </si>
  <si>
    <t>Ульянов Иван</t>
  </si>
  <si>
    <t>Солоненков Александр</t>
  </si>
  <si>
    <t>Шмелёв Валерий</t>
  </si>
  <si>
    <t>Лобачёв Максим</t>
  </si>
  <si>
    <t>Мартынов Виктор</t>
  </si>
  <si>
    <t>Артёмов Виктор</t>
  </si>
  <si>
    <t>Шимаров Игорь</t>
  </si>
  <si>
    <t>Ковалдов Андрей</t>
  </si>
  <si>
    <t>Кузяев Александр</t>
  </si>
  <si>
    <t>Барабин Виктор</t>
  </si>
  <si>
    <t>Усатов Владимир</t>
  </si>
  <si>
    <t>Липов Денис</t>
  </si>
  <si>
    <t>Белов Сергей</t>
  </si>
  <si>
    <t>Родионов Александр</t>
  </si>
  <si>
    <t>Шубин Владимир</t>
  </si>
  <si>
    <t>Попов Павел</t>
  </si>
  <si>
    <t>Орлов Николай</t>
  </si>
  <si>
    <t>Васильев Борис</t>
  </si>
  <si>
    <t>Шалин Николай</t>
  </si>
  <si>
    <t>Владыко Михаил</t>
  </si>
  <si>
    <t>Гусаков В.</t>
  </si>
  <si>
    <t>Сметанин Иван</t>
  </si>
  <si>
    <t>Шумкин Дмитрий</t>
  </si>
  <si>
    <t>Фёдоров</t>
  </si>
  <si>
    <t>Варнаков В.</t>
  </si>
  <si>
    <t>Шевлягин Владимир</t>
  </si>
  <si>
    <t>Родимова Алла</t>
  </si>
  <si>
    <t xml:space="preserve">                                        МУЖЧИНЫ</t>
  </si>
  <si>
    <t>Гонка Гундерсена 2014</t>
  </si>
  <si>
    <t>Ларионов Вадим</t>
  </si>
  <si>
    <t>Баранцев Денис</t>
  </si>
  <si>
    <t>Петрова Ирина</t>
  </si>
  <si>
    <t>Бурцева Наталия</t>
  </si>
  <si>
    <t xml:space="preserve">08.01.2014: свободный ход - 5x2,3 км. </t>
  </si>
  <si>
    <t>1-день</t>
  </si>
  <si>
    <t>2-день</t>
  </si>
  <si>
    <r>
      <t>∑</t>
    </r>
    <r>
      <rPr>
        <vertAlign val="subscript"/>
        <sz val="12"/>
        <rFont val="Arial Cyr"/>
        <family val="0"/>
      </rPr>
      <t>2 дней</t>
    </r>
  </si>
  <si>
    <t>Очки
за III этап</t>
  </si>
  <si>
    <r>
      <t>∑</t>
    </r>
    <r>
      <rPr>
        <vertAlign val="subscript"/>
        <sz val="12"/>
        <rFont val="Arial Cyr"/>
        <family val="0"/>
      </rPr>
      <t>3-х этапов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</si>
</sst>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mm:ss.0;@"/>
    <numFmt numFmtId="166" formatCode="[$-FC19]d\ mmmm\ yyyy\ &quot;г.&quot;"/>
    <numFmt numFmtId="167" formatCode="[$-409]h:mm:ss\ AM/PM;@"/>
    <numFmt numFmtId="168" formatCode="[h]:mm:ss;@"/>
  </numFmts>
  <fonts count="8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bscript"/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46" fontId="3" fillId="0" borderId="3" xfId="0" applyNumberFormat="1" applyFont="1" applyBorder="1" applyAlignment="1">
      <alignment horizontal="center" vertical="center"/>
    </xf>
    <xf numFmtId="46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46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A11">
      <selection activeCell="N33" sqref="N33:O33"/>
    </sheetView>
  </sheetViews>
  <sheetFormatPr defaultColWidth="9.00390625" defaultRowHeight="12.75"/>
  <cols>
    <col min="2" max="2" width="28.00390625" style="0" customWidth="1"/>
    <col min="3" max="3" width="9.625" style="0" bestFit="1" customWidth="1"/>
    <col min="4" max="4" width="8.625" style="0" customWidth="1"/>
    <col min="5" max="5" width="1.12109375" style="0" customWidth="1"/>
    <col min="6" max="6" width="5.625" style="0" customWidth="1"/>
    <col min="7" max="7" width="6.375" style="0" customWidth="1"/>
    <col min="8" max="8" width="10.75390625" style="0" customWidth="1"/>
    <col min="9" max="9" width="1.75390625" style="0" customWidth="1"/>
    <col min="11" max="11" width="1.25" style="0" customWidth="1"/>
    <col min="12" max="12" width="9.125" style="25" customWidth="1"/>
    <col min="13" max="13" width="8.25390625" style="25" customWidth="1"/>
    <col min="15" max="15" width="8.25390625" style="0" customWidth="1"/>
  </cols>
  <sheetData>
    <row r="1" ht="12.75">
      <c r="B1" s="1" t="s">
        <v>0</v>
      </c>
    </row>
    <row r="2" ht="12.75">
      <c r="B2" t="s">
        <v>48</v>
      </c>
    </row>
    <row r="3" ht="12.75">
      <c r="B3" t="s">
        <v>1</v>
      </c>
    </row>
    <row r="6" ht="12.75">
      <c r="B6" t="s">
        <v>53</v>
      </c>
    </row>
    <row r="8" spans="1:2" ht="12.75">
      <c r="A8" s="19" t="s">
        <v>47</v>
      </c>
      <c r="B8" s="19"/>
    </row>
    <row r="9" spans="4:5" ht="12.75">
      <c r="D9" s="19"/>
      <c r="E9" s="19"/>
    </row>
    <row r="12" spans="1:15" ht="12.75" customHeight="1">
      <c r="A12" s="14" t="s">
        <v>2</v>
      </c>
      <c r="B12" s="14" t="s">
        <v>3</v>
      </c>
      <c r="C12" s="14" t="s">
        <v>4</v>
      </c>
      <c r="D12" s="13" t="s">
        <v>54</v>
      </c>
      <c r="E12" s="14"/>
      <c r="F12" s="13" t="s">
        <v>55</v>
      </c>
      <c r="G12" s="14"/>
      <c r="H12" s="13" t="s">
        <v>56</v>
      </c>
      <c r="I12" s="14"/>
      <c r="J12" s="13" t="s">
        <v>5</v>
      </c>
      <c r="K12" s="14"/>
      <c r="L12" s="26" t="s">
        <v>57</v>
      </c>
      <c r="M12" s="27"/>
      <c r="N12" s="13" t="s">
        <v>58</v>
      </c>
      <c r="O12" s="14"/>
    </row>
    <row r="13" spans="1:15" ht="51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27"/>
      <c r="M13" s="27"/>
      <c r="N13" s="14"/>
      <c r="O13" s="14"/>
    </row>
    <row r="14" spans="1:15" ht="15.75">
      <c r="A14" s="2">
        <v>1</v>
      </c>
      <c r="B14" s="4" t="s">
        <v>6</v>
      </c>
      <c r="C14" s="5">
        <v>30</v>
      </c>
      <c r="D14" s="9">
        <v>0.020920051996440887</v>
      </c>
      <c r="E14" s="10"/>
      <c r="F14" s="9">
        <v>0.018595601774614123</v>
      </c>
      <c r="G14" s="10"/>
      <c r="H14" s="17">
        <f>F14+D14</f>
        <v>0.03951565377105501</v>
      </c>
      <c r="I14" s="18"/>
      <c r="J14" s="15">
        <v>1</v>
      </c>
      <c r="K14" s="16"/>
      <c r="L14" s="15">
        <v>60</v>
      </c>
      <c r="M14" s="16"/>
      <c r="N14" s="11">
        <f>L14+60</f>
        <v>120</v>
      </c>
      <c r="O14" s="12"/>
    </row>
    <row r="15" spans="1:15" ht="15.75">
      <c r="A15" s="2">
        <v>2</v>
      </c>
      <c r="B15" s="4" t="s">
        <v>7</v>
      </c>
      <c r="C15" s="5">
        <v>26</v>
      </c>
      <c r="D15" s="9">
        <v>0.021446763152321507</v>
      </c>
      <c r="E15" s="10"/>
      <c r="F15" s="9">
        <v>0.02010778332149842</v>
      </c>
      <c r="G15" s="10"/>
      <c r="H15" s="17">
        <f aca="true" t="shared" si="0" ref="H15:H33">F15+D15</f>
        <v>0.041554546473819926</v>
      </c>
      <c r="I15" s="18"/>
      <c r="J15" s="15">
        <v>4</v>
      </c>
      <c r="K15" s="16"/>
      <c r="L15" s="15">
        <v>47</v>
      </c>
      <c r="M15" s="16"/>
      <c r="N15" s="11">
        <f>L15+91</f>
        <v>138</v>
      </c>
      <c r="O15" s="12"/>
    </row>
    <row r="16" spans="1:15" ht="15.75">
      <c r="A16" s="2">
        <v>3</v>
      </c>
      <c r="B16" s="4" t="s">
        <v>33</v>
      </c>
      <c r="C16" s="5">
        <v>27</v>
      </c>
      <c r="D16" s="9">
        <v>0.02165638507945393</v>
      </c>
      <c r="E16" s="10"/>
      <c r="F16" s="9">
        <v>0.021195365705756135</v>
      </c>
      <c r="G16" s="10"/>
      <c r="H16" s="17">
        <f t="shared" si="0"/>
        <v>0.042851750785210065</v>
      </c>
      <c r="I16" s="18"/>
      <c r="J16" s="15">
        <v>6</v>
      </c>
      <c r="K16" s="16"/>
      <c r="L16" s="15">
        <v>41</v>
      </c>
      <c r="M16" s="16"/>
      <c r="N16" s="11">
        <f>L16+89</f>
        <v>130</v>
      </c>
      <c r="O16" s="12"/>
    </row>
    <row r="17" spans="1:15" ht="15.75">
      <c r="A17" s="2">
        <v>4</v>
      </c>
      <c r="B17" s="3" t="s">
        <v>8</v>
      </c>
      <c r="C17" s="2">
        <v>44</v>
      </c>
      <c r="D17" s="9">
        <v>0.02078075015302175</v>
      </c>
      <c r="E17" s="10"/>
      <c r="F17" s="9">
        <v>0.01973208201965608</v>
      </c>
      <c r="G17" s="10"/>
      <c r="H17" s="17">
        <f t="shared" si="0"/>
        <v>0.04051283217267783</v>
      </c>
      <c r="I17" s="18"/>
      <c r="J17" s="15">
        <v>2</v>
      </c>
      <c r="K17" s="16"/>
      <c r="L17" s="15">
        <v>55</v>
      </c>
      <c r="M17" s="16"/>
      <c r="N17" s="11">
        <f>L17+99</f>
        <v>154</v>
      </c>
      <c r="O17" s="12"/>
    </row>
    <row r="18" spans="1:15" ht="15.75">
      <c r="A18" s="2">
        <v>5</v>
      </c>
      <c r="B18" s="4" t="s">
        <v>11</v>
      </c>
      <c r="C18" s="5">
        <v>43</v>
      </c>
      <c r="D18" s="9">
        <v>0.02172897518849881</v>
      </c>
      <c r="E18" s="10"/>
      <c r="F18" s="9">
        <v>0.020080718766168463</v>
      </c>
      <c r="G18" s="10"/>
      <c r="H18" s="17">
        <f t="shared" si="0"/>
        <v>0.04180969395466727</v>
      </c>
      <c r="I18" s="18"/>
      <c r="J18" s="15">
        <v>5</v>
      </c>
      <c r="K18" s="16"/>
      <c r="L18" s="15">
        <v>44</v>
      </c>
      <c r="M18" s="16"/>
      <c r="N18" s="11">
        <f>L18+91</f>
        <v>135</v>
      </c>
      <c r="O18" s="12"/>
    </row>
    <row r="19" spans="1:15" ht="15.75">
      <c r="A19" s="2">
        <v>6</v>
      </c>
      <c r="B19" s="4" t="s">
        <v>29</v>
      </c>
      <c r="C19" s="2">
        <v>25</v>
      </c>
      <c r="D19" s="9">
        <v>0.023552217607403666</v>
      </c>
      <c r="E19" s="10"/>
      <c r="F19" s="9">
        <v>0.020455066322426146</v>
      </c>
      <c r="G19" s="10"/>
      <c r="H19" s="17">
        <f t="shared" si="0"/>
        <v>0.04400728392982981</v>
      </c>
      <c r="I19" s="18"/>
      <c r="J19" s="15">
        <v>8</v>
      </c>
      <c r="K19" s="16"/>
      <c r="L19" s="15">
        <v>36</v>
      </c>
      <c r="M19" s="16"/>
      <c r="N19" s="11">
        <f>L19+57</f>
        <v>93</v>
      </c>
      <c r="O19" s="12"/>
    </row>
    <row r="20" spans="1:19" ht="15.75">
      <c r="A20" s="2">
        <v>7</v>
      </c>
      <c r="B20" s="3" t="s">
        <v>14</v>
      </c>
      <c r="C20" s="2">
        <v>40</v>
      </c>
      <c r="D20" s="9">
        <v>0.022717127704935506</v>
      </c>
      <c r="E20" s="10"/>
      <c r="F20" s="9">
        <v>0.020829520958438447</v>
      </c>
      <c r="G20" s="10"/>
      <c r="H20" s="17">
        <f t="shared" si="0"/>
        <v>0.04354664866337395</v>
      </c>
      <c r="I20" s="18"/>
      <c r="J20" s="15">
        <v>7</v>
      </c>
      <c r="K20" s="16"/>
      <c r="L20" s="15">
        <v>38</v>
      </c>
      <c r="M20" s="16"/>
      <c r="N20" s="11">
        <f>L20+62</f>
        <v>100</v>
      </c>
      <c r="O20" s="12"/>
      <c r="S20" s="1"/>
    </row>
    <row r="21" spans="1:15" ht="15.75">
      <c r="A21" s="5">
        <v>8</v>
      </c>
      <c r="B21" s="3" t="s">
        <v>49</v>
      </c>
      <c r="C21" s="2">
        <v>35</v>
      </c>
      <c r="D21" s="9">
        <v>0.02341824783054903</v>
      </c>
      <c r="E21" s="10"/>
      <c r="F21" s="9">
        <v>0.021381389177339335</v>
      </c>
      <c r="G21" s="10"/>
      <c r="H21" s="17">
        <f t="shared" si="0"/>
        <v>0.04479963700788836</v>
      </c>
      <c r="I21" s="18"/>
      <c r="J21" s="15">
        <v>11</v>
      </c>
      <c r="K21" s="16"/>
      <c r="L21" s="15">
        <v>30</v>
      </c>
      <c r="M21" s="16"/>
      <c r="N21" s="11">
        <f>L21+24</f>
        <v>54</v>
      </c>
      <c r="O21" s="12"/>
    </row>
    <row r="22" spans="1:15" ht="15.75">
      <c r="A22" s="2">
        <v>9</v>
      </c>
      <c r="B22" s="7" t="s">
        <v>50</v>
      </c>
      <c r="C22" s="8">
        <v>33</v>
      </c>
      <c r="D22" s="9">
        <v>0.023672070579090074</v>
      </c>
      <c r="E22" s="10"/>
      <c r="F22" s="9">
        <v>0.02219752856889281</v>
      </c>
      <c r="G22" s="10"/>
      <c r="H22" s="17">
        <f t="shared" si="0"/>
        <v>0.04586959914798289</v>
      </c>
      <c r="I22" s="18"/>
      <c r="J22" s="15">
        <v>13</v>
      </c>
      <c r="K22" s="16"/>
      <c r="L22" s="15">
        <v>28</v>
      </c>
      <c r="M22" s="16"/>
      <c r="N22" s="11">
        <f>L22+26</f>
        <v>54</v>
      </c>
      <c r="O22" s="12"/>
    </row>
    <row r="23" spans="1:15" ht="15.75">
      <c r="A23" s="2">
        <v>10</v>
      </c>
      <c r="B23" s="3" t="s">
        <v>15</v>
      </c>
      <c r="C23" s="2">
        <v>41</v>
      </c>
      <c r="D23" s="9">
        <v>0.022856266594841537</v>
      </c>
      <c r="E23" s="10"/>
      <c r="F23" s="9">
        <v>0.021437977975591237</v>
      </c>
      <c r="G23" s="10"/>
      <c r="H23" s="17">
        <f t="shared" si="0"/>
        <v>0.044294244570432774</v>
      </c>
      <c r="I23" s="18"/>
      <c r="J23" s="15">
        <v>9</v>
      </c>
      <c r="K23" s="16"/>
      <c r="L23" s="15">
        <v>34</v>
      </c>
      <c r="M23" s="16"/>
      <c r="N23" s="11">
        <f>L23+59</f>
        <v>93</v>
      </c>
      <c r="O23" s="12"/>
    </row>
    <row r="24" spans="1:15" ht="15.75">
      <c r="A24" s="5">
        <v>11</v>
      </c>
      <c r="B24" s="3" t="s">
        <v>12</v>
      </c>
      <c r="C24" s="2">
        <v>54</v>
      </c>
      <c r="D24" s="9">
        <v>0.021456842052003114</v>
      </c>
      <c r="E24" s="10"/>
      <c r="F24" s="9">
        <v>0.019176929212070856</v>
      </c>
      <c r="G24" s="10"/>
      <c r="H24" s="17">
        <f t="shared" si="0"/>
        <v>0.04063377126407397</v>
      </c>
      <c r="I24" s="18"/>
      <c r="J24" s="15">
        <v>3</v>
      </c>
      <c r="K24" s="16"/>
      <c r="L24" s="15">
        <v>51</v>
      </c>
      <c r="M24" s="16"/>
      <c r="N24" s="11">
        <f>L24+89</f>
        <v>140</v>
      </c>
      <c r="O24" s="12"/>
    </row>
    <row r="25" spans="1:15" ht="15.75">
      <c r="A25" s="2">
        <v>13</v>
      </c>
      <c r="B25" s="3" t="s">
        <v>23</v>
      </c>
      <c r="C25" s="2">
        <v>26</v>
      </c>
      <c r="D25" s="9">
        <v>0.02527901577157379</v>
      </c>
      <c r="E25" s="10"/>
      <c r="F25" s="9">
        <v>0.022197053574765476</v>
      </c>
      <c r="G25" s="10"/>
      <c r="H25" s="17">
        <f t="shared" si="0"/>
        <v>0.047476069346339266</v>
      </c>
      <c r="I25" s="18"/>
      <c r="J25" s="15">
        <v>14</v>
      </c>
      <c r="K25" s="16"/>
      <c r="L25" s="15">
        <v>27</v>
      </c>
      <c r="M25" s="16"/>
      <c r="N25" s="11">
        <f>L25+21</f>
        <v>48</v>
      </c>
      <c r="O25" s="12"/>
    </row>
    <row r="26" spans="1:20" ht="15.75">
      <c r="A26" s="5">
        <v>14</v>
      </c>
      <c r="B26" s="3" t="s">
        <v>13</v>
      </c>
      <c r="C26" s="2">
        <v>54</v>
      </c>
      <c r="D26" s="9">
        <v>0.02363805736639717</v>
      </c>
      <c r="E26" s="10"/>
      <c r="F26" s="9">
        <v>0.020775829125789583</v>
      </c>
      <c r="G26" s="10"/>
      <c r="H26" s="17">
        <f t="shared" si="0"/>
        <v>0.04441388649218675</v>
      </c>
      <c r="I26" s="18"/>
      <c r="J26" s="15">
        <v>10</v>
      </c>
      <c r="K26" s="16"/>
      <c r="L26" s="15">
        <v>32</v>
      </c>
      <c r="M26" s="16"/>
      <c r="N26" s="11">
        <f>L26+60</f>
        <v>92</v>
      </c>
      <c r="O26" s="12"/>
      <c r="S26" s="19"/>
      <c r="T26" s="19"/>
    </row>
    <row r="27" spans="1:15" ht="15.75">
      <c r="A27" s="2">
        <v>15</v>
      </c>
      <c r="B27" s="3" t="s">
        <v>31</v>
      </c>
      <c r="C27" s="2">
        <v>32</v>
      </c>
      <c r="D27" s="9">
        <v>0.027567525029175116</v>
      </c>
      <c r="E27" s="10"/>
      <c r="F27" s="9">
        <v>0.024278088723051414</v>
      </c>
      <c r="G27" s="10"/>
      <c r="H27" s="17">
        <f t="shared" si="0"/>
        <v>0.05184561375222653</v>
      </c>
      <c r="I27" s="18"/>
      <c r="J27" s="15">
        <v>16</v>
      </c>
      <c r="K27" s="16"/>
      <c r="L27" s="15">
        <v>25</v>
      </c>
      <c r="M27" s="16"/>
      <c r="N27" s="11">
        <f>L27+14</f>
        <v>39</v>
      </c>
      <c r="O27" s="12"/>
    </row>
    <row r="28" spans="1:15" ht="15.75">
      <c r="A28" s="2">
        <v>16</v>
      </c>
      <c r="B28" s="4" t="s">
        <v>27</v>
      </c>
      <c r="C28" s="2">
        <v>44</v>
      </c>
      <c r="D28" s="9">
        <v>0.02648422071510238</v>
      </c>
      <c r="E28" s="10"/>
      <c r="F28" s="9">
        <v>0.025285742848398754</v>
      </c>
      <c r="G28" s="10"/>
      <c r="H28" s="17">
        <f t="shared" si="0"/>
        <v>0.05176996356350114</v>
      </c>
      <c r="I28" s="18"/>
      <c r="J28" s="15">
        <v>15</v>
      </c>
      <c r="K28" s="16"/>
      <c r="L28" s="15">
        <v>26</v>
      </c>
      <c r="M28" s="16"/>
      <c r="N28" s="11">
        <f>L28+38</f>
        <v>64</v>
      </c>
      <c r="O28" s="12"/>
    </row>
    <row r="29" spans="1:15" ht="15.75">
      <c r="A29" s="2">
        <v>18</v>
      </c>
      <c r="B29" s="4" t="s">
        <v>35</v>
      </c>
      <c r="C29" s="5">
        <v>36</v>
      </c>
      <c r="D29" s="9">
        <v>0.02862561743509752</v>
      </c>
      <c r="E29" s="10"/>
      <c r="F29" s="9">
        <v>0.025040412903108794</v>
      </c>
      <c r="G29" s="10"/>
      <c r="H29" s="17">
        <f t="shared" si="0"/>
        <v>0.053666030338206314</v>
      </c>
      <c r="I29" s="18"/>
      <c r="J29" s="15">
        <v>19</v>
      </c>
      <c r="K29" s="16"/>
      <c r="L29" s="15">
        <v>22</v>
      </c>
      <c r="M29" s="16"/>
      <c r="N29" s="11">
        <f>L29+36</f>
        <v>58</v>
      </c>
      <c r="O29" s="12"/>
    </row>
    <row r="30" spans="1:15" ht="15.75">
      <c r="A30" s="2">
        <v>19</v>
      </c>
      <c r="B30" s="4" t="s">
        <v>28</v>
      </c>
      <c r="C30" s="5">
        <v>48</v>
      </c>
      <c r="D30" s="9">
        <v>0.027875524915621043</v>
      </c>
      <c r="E30" s="10"/>
      <c r="F30" s="9">
        <v>0.02449887728327783</v>
      </c>
      <c r="G30" s="10"/>
      <c r="H30" s="17">
        <f t="shared" si="0"/>
        <v>0.05237440219889887</v>
      </c>
      <c r="I30" s="18"/>
      <c r="J30" s="15">
        <v>17</v>
      </c>
      <c r="K30" s="16"/>
      <c r="L30" s="15">
        <v>24</v>
      </c>
      <c r="M30" s="16"/>
      <c r="N30" s="11">
        <f>L30+47</f>
        <v>71</v>
      </c>
      <c r="O30" s="12"/>
    </row>
    <row r="31" spans="1:15" ht="15.75">
      <c r="A31" s="5">
        <v>20</v>
      </c>
      <c r="B31" s="4" t="s">
        <v>16</v>
      </c>
      <c r="C31" s="5">
        <v>65</v>
      </c>
      <c r="D31" s="9">
        <v>0.024236831236043855</v>
      </c>
      <c r="E31" s="10"/>
      <c r="F31" s="9">
        <v>0.020628216756414467</v>
      </c>
      <c r="G31" s="10"/>
      <c r="H31" s="17">
        <f t="shared" si="0"/>
        <v>0.04486504799245832</v>
      </c>
      <c r="I31" s="18"/>
      <c r="J31" s="15">
        <v>12</v>
      </c>
      <c r="K31" s="16"/>
      <c r="L31" s="15">
        <v>29</v>
      </c>
      <c r="M31" s="16"/>
      <c r="N31" s="11">
        <f>L31+76</f>
        <v>105</v>
      </c>
      <c r="O31" s="12"/>
    </row>
    <row r="32" spans="1:15" ht="15.75">
      <c r="A32" s="2">
        <v>21</v>
      </c>
      <c r="B32" s="4" t="s">
        <v>34</v>
      </c>
      <c r="C32" s="5">
        <v>56</v>
      </c>
      <c r="D32" s="9">
        <v>0.028505592012418854</v>
      </c>
      <c r="E32" s="10"/>
      <c r="F32" s="9">
        <v>0.024873381001662115</v>
      </c>
      <c r="G32" s="10"/>
      <c r="H32" s="17">
        <f t="shared" si="0"/>
        <v>0.05337897301408097</v>
      </c>
      <c r="I32" s="18"/>
      <c r="J32" s="15">
        <v>18</v>
      </c>
      <c r="K32" s="16"/>
      <c r="L32" s="15">
        <v>23</v>
      </c>
      <c r="M32" s="16"/>
      <c r="N32" s="11">
        <f>L32+33</f>
        <v>56</v>
      </c>
      <c r="O32" s="12"/>
    </row>
    <row r="33" spans="1:15" ht="15.75">
      <c r="A33" s="2">
        <v>22</v>
      </c>
      <c r="B33" s="3" t="s">
        <v>32</v>
      </c>
      <c r="C33" s="2">
        <v>58</v>
      </c>
      <c r="D33" s="9">
        <v>0.030603319033121135</v>
      </c>
      <c r="E33" s="10"/>
      <c r="F33" s="9">
        <v>0.02633861070106918</v>
      </c>
      <c r="G33" s="10"/>
      <c r="H33" s="17">
        <f t="shared" si="0"/>
        <v>0.056941929734190315</v>
      </c>
      <c r="I33" s="18"/>
      <c r="J33" s="15">
        <v>20</v>
      </c>
      <c r="K33" s="16"/>
      <c r="L33" s="15">
        <v>21</v>
      </c>
      <c r="M33" s="16"/>
      <c r="N33" s="11">
        <f>L33+26</f>
        <v>47</v>
      </c>
      <c r="O33" s="12"/>
    </row>
    <row r="34" spans="1:15" ht="15.75">
      <c r="A34" s="20"/>
      <c r="B34" s="21"/>
      <c r="C34" s="22"/>
      <c r="D34" s="23"/>
      <c r="E34" s="23"/>
      <c r="F34" s="23"/>
      <c r="G34" s="23"/>
      <c r="H34" s="23"/>
      <c r="I34" s="23"/>
      <c r="J34" s="24"/>
      <c r="K34" s="24"/>
      <c r="L34" s="24"/>
      <c r="M34" s="24"/>
      <c r="N34" s="22"/>
      <c r="O34" s="22"/>
    </row>
    <row r="35" spans="2:3" ht="12.75">
      <c r="B35" s="19" t="s">
        <v>17</v>
      </c>
      <c r="C35" s="19"/>
    </row>
    <row r="36" spans="1:15" ht="15.75">
      <c r="A36" s="2">
        <v>31</v>
      </c>
      <c r="B36" s="4" t="s">
        <v>52</v>
      </c>
      <c r="C36" s="5">
        <v>25</v>
      </c>
      <c r="D36" s="9">
        <v>0.01001951553759518</v>
      </c>
      <c r="E36" s="10"/>
      <c r="F36" s="17">
        <v>0.009097222222222222</v>
      </c>
      <c r="G36" s="18"/>
      <c r="H36" s="17">
        <f>F36+D36</f>
        <v>0.0191167377598174</v>
      </c>
      <c r="I36" s="18"/>
      <c r="J36" s="15">
        <v>1</v>
      </c>
      <c r="K36" s="16"/>
      <c r="L36" s="15">
        <v>60</v>
      </c>
      <c r="M36" s="16"/>
      <c r="N36" s="11">
        <v>1</v>
      </c>
      <c r="O36" s="12"/>
    </row>
    <row r="37" spans="1:15" ht="15.75">
      <c r="A37" s="2">
        <v>32</v>
      </c>
      <c r="B37" s="4" t="s">
        <v>51</v>
      </c>
      <c r="C37" s="5">
        <v>18</v>
      </c>
      <c r="D37" s="9">
        <v>0.010007719942444966</v>
      </c>
      <c r="E37" s="10"/>
      <c r="F37" s="17">
        <v>0.0096875</v>
      </c>
      <c r="G37" s="18"/>
      <c r="H37" s="17">
        <f>F37+D37</f>
        <v>0.019695219942444966</v>
      </c>
      <c r="I37" s="18"/>
      <c r="J37" s="15">
        <v>2</v>
      </c>
      <c r="K37" s="16"/>
      <c r="L37" s="15">
        <v>55</v>
      </c>
      <c r="M37" s="16"/>
      <c r="N37" s="11">
        <v>2</v>
      </c>
      <c r="O37" s="12"/>
    </row>
    <row r="38" spans="1:15" ht="15.75">
      <c r="A38" s="2">
        <v>33</v>
      </c>
      <c r="B38" s="4" t="s">
        <v>46</v>
      </c>
      <c r="C38" s="5">
        <v>41</v>
      </c>
      <c r="D38" s="9">
        <v>0.012186372213096899</v>
      </c>
      <c r="E38" s="10"/>
      <c r="F38" s="17">
        <v>0.012233796296296296</v>
      </c>
      <c r="G38" s="18"/>
      <c r="H38" s="17">
        <f>F38+D38</f>
        <v>0.024420168509393193</v>
      </c>
      <c r="I38" s="18"/>
      <c r="J38" s="15">
        <v>3</v>
      </c>
      <c r="K38" s="16"/>
      <c r="L38" s="15">
        <v>51</v>
      </c>
      <c r="M38" s="16"/>
      <c r="N38" s="11">
        <v>3</v>
      </c>
      <c r="O38" s="12"/>
    </row>
  </sheetData>
  <mergeCells count="151">
    <mergeCell ref="J30:K30"/>
    <mergeCell ref="J31:K31"/>
    <mergeCell ref="S26:T26"/>
    <mergeCell ref="A8:B8"/>
    <mergeCell ref="F21:G21"/>
    <mergeCell ref="H21:I21"/>
    <mergeCell ref="J21:K21"/>
    <mergeCell ref="L21:M21"/>
    <mergeCell ref="N21:O21"/>
    <mergeCell ref="F29:G29"/>
    <mergeCell ref="J37:K37"/>
    <mergeCell ref="L37:M37"/>
    <mergeCell ref="N37:O37"/>
    <mergeCell ref="H36:I36"/>
    <mergeCell ref="J36:K36"/>
    <mergeCell ref="L36:M36"/>
    <mergeCell ref="N36:O36"/>
    <mergeCell ref="N33:O33"/>
    <mergeCell ref="L33:M33"/>
    <mergeCell ref="J33:K33"/>
    <mergeCell ref="N31:O31"/>
    <mergeCell ref="L31:M31"/>
    <mergeCell ref="D32:E32"/>
    <mergeCell ref="F32:G32"/>
    <mergeCell ref="H32:I32"/>
    <mergeCell ref="N32:O32"/>
    <mergeCell ref="L32:M32"/>
    <mergeCell ref="J32:K32"/>
    <mergeCell ref="D29:E29"/>
    <mergeCell ref="H29:I29"/>
    <mergeCell ref="J29:K29"/>
    <mergeCell ref="L29:M29"/>
    <mergeCell ref="D25:E25"/>
    <mergeCell ref="D26:E26"/>
    <mergeCell ref="D27:E27"/>
    <mergeCell ref="D28:E28"/>
    <mergeCell ref="D22:E22"/>
    <mergeCell ref="D23:E23"/>
    <mergeCell ref="D24:E24"/>
    <mergeCell ref="N29:O29"/>
    <mergeCell ref="D18:E18"/>
    <mergeCell ref="D19:E19"/>
    <mergeCell ref="D20:E20"/>
    <mergeCell ref="D21:E21"/>
    <mergeCell ref="D14:E14"/>
    <mergeCell ref="D15:E15"/>
    <mergeCell ref="D16:E16"/>
    <mergeCell ref="D17:E17"/>
    <mergeCell ref="B35:C35"/>
    <mergeCell ref="D38:E38"/>
    <mergeCell ref="F38:G38"/>
    <mergeCell ref="D31:E31"/>
    <mergeCell ref="F31:G31"/>
    <mergeCell ref="D33:E33"/>
    <mergeCell ref="F33:G33"/>
    <mergeCell ref="F36:G36"/>
    <mergeCell ref="H38:I38"/>
    <mergeCell ref="D30:E30"/>
    <mergeCell ref="F30:G30"/>
    <mergeCell ref="H30:I30"/>
    <mergeCell ref="H31:I31"/>
    <mergeCell ref="H33:I33"/>
    <mergeCell ref="F37:G37"/>
    <mergeCell ref="H37:I37"/>
    <mergeCell ref="D36:E36"/>
    <mergeCell ref="N30:O30"/>
    <mergeCell ref="L30:M30"/>
    <mergeCell ref="F28:G28"/>
    <mergeCell ref="H28:I28"/>
    <mergeCell ref="N28:O28"/>
    <mergeCell ref="L28:M28"/>
    <mergeCell ref="J28:K28"/>
    <mergeCell ref="F26:G26"/>
    <mergeCell ref="H26:I26"/>
    <mergeCell ref="N26:O26"/>
    <mergeCell ref="F27:G27"/>
    <mergeCell ref="H27:I27"/>
    <mergeCell ref="N27:O27"/>
    <mergeCell ref="L26:M26"/>
    <mergeCell ref="L27:M27"/>
    <mergeCell ref="J26:K26"/>
    <mergeCell ref="J27:K27"/>
    <mergeCell ref="F25:G25"/>
    <mergeCell ref="H25:I25"/>
    <mergeCell ref="N25:O25"/>
    <mergeCell ref="L25:M25"/>
    <mergeCell ref="J25:K25"/>
    <mergeCell ref="F23:G23"/>
    <mergeCell ref="H23:I23"/>
    <mergeCell ref="N23:O23"/>
    <mergeCell ref="F24:G24"/>
    <mergeCell ref="H24:I24"/>
    <mergeCell ref="N24:O24"/>
    <mergeCell ref="L23:M23"/>
    <mergeCell ref="L24:M24"/>
    <mergeCell ref="J23:K23"/>
    <mergeCell ref="J24:K24"/>
    <mergeCell ref="H22:I22"/>
    <mergeCell ref="N22:O22"/>
    <mergeCell ref="L22:M22"/>
    <mergeCell ref="J22:K22"/>
    <mergeCell ref="N19:O19"/>
    <mergeCell ref="F20:G20"/>
    <mergeCell ref="H20:I20"/>
    <mergeCell ref="N20:O20"/>
    <mergeCell ref="L19:M19"/>
    <mergeCell ref="L20:M20"/>
    <mergeCell ref="J19:K19"/>
    <mergeCell ref="J20:K20"/>
    <mergeCell ref="N18:O18"/>
    <mergeCell ref="L17:M17"/>
    <mergeCell ref="L18:M18"/>
    <mergeCell ref="J17:K17"/>
    <mergeCell ref="J18:K18"/>
    <mergeCell ref="N15:O15"/>
    <mergeCell ref="F17:G17"/>
    <mergeCell ref="H17:I17"/>
    <mergeCell ref="N17:O17"/>
    <mergeCell ref="N14:O14"/>
    <mergeCell ref="L12:M13"/>
    <mergeCell ref="L14:M14"/>
    <mergeCell ref="F16:G16"/>
    <mergeCell ref="H16:I16"/>
    <mergeCell ref="N16:O16"/>
    <mergeCell ref="L15:M15"/>
    <mergeCell ref="L16:M16"/>
    <mergeCell ref="J15:K15"/>
    <mergeCell ref="J16:K16"/>
    <mergeCell ref="D9:E9"/>
    <mergeCell ref="A12:A13"/>
    <mergeCell ref="B12:B13"/>
    <mergeCell ref="C12:C13"/>
    <mergeCell ref="J12:K13"/>
    <mergeCell ref="F15:G15"/>
    <mergeCell ref="H15:I15"/>
    <mergeCell ref="J14:K14"/>
    <mergeCell ref="F18:G18"/>
    <mergeCell ref="H18:I18"/>
    <mergeCell ref="F19:G19"/>
    <mergeCell ref="H19:I19"/>
    <mergeCell ref="F22:G22"/>
    <mergeCell ref="L38:M38"/>
    <mergeCell ref="N38:O38"/>
    <mergeCell ref="F12:G13"/>
    <mergeCell ref="D12:E13"/>
    <mergeCell ref="J38:K38"/>
    <mergeCell ref="H12:I13"/>
    <mergeCell ref="N12:O13"/>
    <mergeCell ref="F14:G14"/>
    <mergeCell ref="H14:I14"/>
    <mergeCell ref="D37:E3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:A16384"/>
    </sheetView>
  </sheetViews>
  <sheetFormatPr defaultColWidth="9.00390625" defaultRowHeight="12.75"/>
  <cols>
    <col min="2" max="2" width="22.25390625" style="0" customWidth="1"/>
    <col min="3" max="3" width="22.00390625" style="0" customWidth="1"/>
    <col min="4" max="4" width="14.00390625" style="0" hidden="1" customWidth="1"/>
  </cols>
  <sheetData>
    <row r="1" spans="1:4" ht="16.5" customHeight="1">
      <c r="A1" s="2">
        <v>1</v>
      </c>
      <c r="B1" s="3" t="s">
        <v>18</v>
      </c>
      <c r="C1" s="17">
        <v>0.01037037037037037</v>
      </c>
      <c r="D1" s="18"/>
    </row>
    <row r="2" spans="1:4" ht="15.75">
      <c r="A2" s="2">
        <v>2</v>
      </c>
      <c r="B2" s="3" t="s">
        <v>9</v>
      </c>
      <c r="C2" s="17">
        <v>0.009780092592592594</v>
      </c>
      <c r="D2" s="18"/>
    </row>
    <row r="3" spans="1:4" ht="15.75">
      <c r="A3" s="2">
        <v>3</v>
      </c>
      <c r="B3" s="3" t="s">
        <v>19</v>
      </c>
      <c r="C3" s="17">
        <v>0.012916666666666668</v>
      </c>
      <c r="D3" s="18"/>
    </row>
    <row r="4" spans="1:4" ht="15.75">
      <c r="A4" s="2">
        <v>4</v>
      </c>
      <c r="B4" s="4" t="s">
        <v>7</v>
      </c>
      <c r="C4" s="17">
        <v>0.009108796296296297</v>
      </c>
      <c r="D4" s="18"/>
    </row>
    <row r="5" spans="1:4" ht="15.75">
      <c r="A5" s="2">
        <v>5</v>
      </c>
      <c r="B5" s="4" t="s">
        <v>20</v>
      </c>
      <c r="C5" s="17">
        <v>0.010046296296296296</v>
      </c>
      <c r="D5" s="18"/>
    </row>
    <row r="6" spans="1:4" ht="15.75">
      <c r="A6" s="2">
        <v>6</v>
      </c>
      <c r="B6" s="3" t="s">
        <v>21</v>
      </c>
      <c r="C6" s="17">
        <v>0.01415509259259259</v>
      </c>
      <c r="D6" s="18"/>
    </row>
    <row r="7" spans="1:4" ht="15.75">
      <c r="A7" s="2">
        <v>7</v>
      </c>
      <c r="B7" s="4" t="s">
        <v>22</v>
      </c>
      <c r="C7" s="17">
        <v>0.012430555555555554</v>
      </c>
      <c r="D7" s="18"/>
    </row>
    <row r="8" spans="1:4" ht="15.75">
      <c r="A8" s="5">
        <v>8</v>
      </c>
      <c r="B8" s="3" t="s">
        <v>23</v>
      </c>
      <c r="C8" s="17">
        <v>0.010856481481481479</v>
      </c>
      <c r="D8" s="18"/>
    </row>
    <row r="9" spans="1:4" ht="15.75">
      <c r="A9" s="2">
        <v>9</v>
      </c>
      <c r="B9" s="3" t="s">
        <v>24</v>
      </c>
      <c r="C9" s="17">
        <v>0.012060185185185184</v>
      </c>
      <c r="D9" s="18"/>
    </row>
    <row r="10" spans="1:4" ht="15.75">
      <c r="A10" s="2">
        <v>10</v>
      </c>
      <c r="B10" s="4" t="s">
        <v>25</v>
      </c>
      <c r="C10" s="17">
        <v>0.012800925925925926</v>
      </c>
      <c r="D10" s="18"/>
    </row>
    <row r="11" spans="1:4" ht="15.75">
      <c r="A11" s="5">
        <v>11</v>
      </c>
      <c r="B11" s="4" t="s">
        <v>10</v>
      </c>
      <c r="C11" s="17">
        <v>0.009490740740740742</v>
      </c>
      <c r="D11" s="18"/>
    </row>
    <row r="12" spans="1:4" ht="15.75">
      <c r="A12" s="2">
        <v>12</v>
      </c>
      <c r="B12" s="4" t="s">
        <v>26</v>
      </c>
      <c r="C12" s="17">
        <v>0.01306712962962963</v>
      </c>
      <c r="D12" s="18"/>
    </row>
    <row r="13" spans="1:4" ht="15.75">
      <c r="A13" s="2">
        <v>14</v>
      </c>
      <c r="B13" s="4" t="s">
        <v>27</v>
      </c>
      <c r="C13" s="17">
        <v>0.011782407407407408</v>
      </c>
      <c r="D13" s="18"/>
    </row>
    <row r="14" spans="1:4" ht="15.75">
      <c r="A14" s="5">
        <v>15</v>
      </c>
      <c r="B14" s="4" t="s">
        <v>28</v>
      </c>
      <c r="C14" s="17">
        <v>0.011423611111111114</v>
      </c>
      <c r="D14" s="18"/>
    </row>
    <row r="15" spans="1:4" ht="15.75">
      <c r="A15" s="2">
        <v>16</v>
      </c>
      <c r="B15" s="4" t="s">
        <v>6</v>
      </c>
      <c r="C15" s="17">
        <v>0.008773148148148148</v>
      </c>
      <c r="D15" s="18"/>
    </row>
    <row r="16" spans="1:4" ht="15.75">
      <c r="A16" s="2">
        <v>17</v>
      </c>
      <c r="B16" s="4" t="s">
        <v>29</v>
      </c>
      <c r="C16" s="17">
        <v>0.009791666666666667</v>
      </c>
      <c r="D16" s="18"/>
    </row>
    <row r="17" spans="1:4" ht="15.75">
      <c r="A17" s="5">
        <v>18</v>
      </c>
      <c r="B17" s="3" t="s">
        <v>12</v>
      </c>
      <c r="C17" s="17">
        <v>0.010520833333333332</v>
      </c>
      <c r="D17" s="18"/>
    </row>
    <row r="18" spans="1:4" ht="15.75">
      <c r="A18" s="5">
        <v>19</v>
      </c>
      <c r="B18" s="4" t="s">
        <v>30</v>
      </c>
      <c r="C18" s="17">
        <v>0.014849537037037036</v>
      </c>
      <c r="D18" s="18"/>
    </row>
    <row r="19" spans="1:4" ht="15.75">
      <c r="A19" s="2">
        <v>20</v>
      </c>
      <c r="B19" s="3" t="s">
        <v>31</v>
      </c>
      <c r="C19" s="17">
        <v>0.011284722222222224</v>
      </c>
      <c r="D19" s="18"/>
    </row>
    <row r="20" spans="1:4" ht="15.75">
      <c r="A20" s="2">
        <v>21</v>
      </c>
      <c r="B20" s="3" t="s">
        <v>32</v>
      </c>
      <c r="C20" s="17">
        <v>0.013726851851851855</v>
      </c>
      <c r="D20" s="18"/>
    </row>
    <row r="21" spans="1:4" ht="15.75">
      <c r="A21" s="2">
        <v>22</v>
      </c>
      <c r="B21" s="3" t="s">
        <v>8</v>
      </c>
      <c r="C21" s="17">
        <v>0.009525462962962961</v>
      </c>
      <c r="D21" s="18"/>
    </row>
    <row r="22" spans="1:4" ht="15.75">
      <c r="A22" s="2">
        <v>23</v>
      </c>
      <c r="B22" s="4" t="s">
        <v>16</v>
      </c>
      <c r="C22" s="17">
        <v>0.011863425925925925</v>
      </c>
      <c r="D22" s="18"/>
    </row>
    <row r="23" spans="1:4" ht="15.75">
      <c r="A23" s="2">
        <v>24</v>
      </c>
      <c r="B23" s="4" t="s">
        <v>33</v>
      </c>
      <c r="C23" s="17">
        <v>0.009236111111111113</v>
      </c>
      <c r="D23" s="18"/>
    </row>
    <row r="24" spans="1:4" ht="15.75">
      <c r="A24" s="2">
        <v>25</v>
      </c>
      <c r="B24" s="3" t="s">
        <v>15</v>
      </c>
      <c r="C24" s="17">
        <v>0.010706018518518517</v>
      </c>
      <c r="D24" s="18"/>
    </row>
    <row r="25" spans="1:4" ht="15.75">
      <c r="A25" s="2">
        <v>26</v>
      </c>
      <c r="B25" s="4" t="s">
        <v>34</v>
      </c>
      <c r="C25" s="17">
        <v>0.01318287037037037</v>
      </c>
      <c r="D25" s="18"/>
    </row>
    <row r="26" spans="1:4" ht="15.75">
      <c r="A26" s="5">
        <v>27</v>
      </c>
      <c r="B26" s="3" t="s">
        <v>13</v>
      </c>
      <c r="C26" s="17">
        <v>0.011666666666666667</v>
      </c>
      <c r="D26" s="18"/>
    </row>
    <row r="27" spans="1:4" ht="15.75">
      <c r="A27" s="2">
        <v>28</v>
      </c>
      <c r="B27" s="3" t="s">
        <v>14</v>
      </c>
      <c r="C27" s="17">
        <v>0.010046296296296293</v>
      </c>
      <c r="D27" s="18"/>
    </row>
    <row r="28" spans="1:4" ht="15.75">
      <c r="A28" s="2">
        <v>29</v>
      </c>
      <c r="B28" s="4" t="s">
        <v>11</v>
      </c>
      <c r="C28" s="17">
        <v>0.009895833333333335</v>
      </c>
      <c r="D28" s="18"/>
    </row>
    <row r="29" spans="1:4" ht="15.75">
      <c r="A29" s="5">
        <v>30</v>
      </c>
      <c r="B29" s="4" t="s">
        <v>35</v>
      </c>
      <c r="C29" s="17">
        <v>0.011377314814814814</v>
      </c>
      <c r="D29" s="18"/>
    </row>
    <row r="30" spans="1:4" ht="15.75">
      <c r="A30" s="2">
        <v>31</v>
      </c>
      <c r="B30" s="4" t="s">
        <v>36</v>
      </c>
      <c r="C30" s="17">
        <v>0.015324074074074075</v>
      </c>
      <c r="D30" s="18"/>
    </row>
    <row r="31" spans="1:4" ht="15.75">
      <c r="A31" s="2">
        <v>32</v>
      </c>
      <c r="B31" s="4" t="s">
        <v>37</v>
      </c>
      <c r="C31" s="17">
        <v>0.016574074074074074</v>
      </c>
      <c r="D31" s="18"/>
    </row>
    <row r="32" spans="1:4" ht="15.75">
      <c r="A32" s="5">
        <v>33</v>
      </c>
      <c r="B32" s="4" t="s">
        <v>38</v>
      </c>
      <c r="C32" s="17">
        <v>0.013657407407407406</v>
      </c>
      <c r="D32" s="18"/>
    </row>
    <row r="33" spans="1:4" ht="15.75">
      <c r="A33" s="2">
        <v>34</v>
      </c>
      <c r="B33" s="4" t="s">
        <v>39</v>
      </c>
      <c r="C33" s="17">
        <v>0.022164351851851852</v>
      </c>
      <c r="D33" s="18"/>
    </row>
    <row r="34" spans="1:4" ht="15.75">
      <c r="A34" s="2">
        <v>35</v>
      </c>
      <c r="B34" s="4" t="s">
        <v>40</v>
      </c>
      <c r="C34" s="17">
        <v>0.020405092592592593</v>
      </c>
      <c r="D34" s="18"/>
    </row>
    <row r="35" spans="1:4" ht="15.75">
      <c r="A35" s="5">
        <v>36</v>
      </c>
      <c r="B35" s="3" t="s">
        <v>41</v>
      </c>
      <c r="C35" s="17">
        <v>0.011898148148148144</v>
      </c>
      <c r="D35" s="18"/>
    </row>
    <row r="36" spans="1:4" ht="15.75">
      <c r="A36" s="5">
        <v>37</v>
      </c>
      <c r="B36" s="4" t="s">
        <v>45</v>
      </c>
      <c r="C36" s="17">
        <v>0.019247685185185187</v>
      </c>
      <c r="D36" s="18"/>
    </row>
    <row r="37" spans="1:4" ht="15.75">
      <c r="A37" s="2">
        <v>38</v>
      </c>
      <c r="B37" s="4" t="s">
        <v>42</v>
      </c>
      <c r="C37" s="17">
        <v>0.010960648148148145</v>
      </c>
      <c r="D37" s="18"/>
    </row>
    <row r="38" spans="1:4" ht="15.75">
      <c r="A38" s="2">
        <v>39</v>
      </c>
      <c r="B38" s="4" t="s">
        <v>43</v>
      </c>
      <c r="C38" s="17">
        <v>0.020486111111111108</v>
      </c>
      <c r="D38" s="18"/>
    </row>
    <row r="39" spans="1:4" ht="15.75">
      <c r="A39" s="5">
        <v>40</v>
      </c>
      <c r="B39" s="3" t="s">
        <v>44</v>
      </c>
      <c r="C39" s="17">
        <v>0.020162037037037034</v>
      </c>
      <c r="D39" s="18"/>
    </row>
    <row r="40" spans="1:4" ht="15.75">
      <c r="A40" s="5">
        <v>40</v>
      </c>
      <c r="B40" s="3" t="s">
        <v>44</v>
      </c>
      <c r="C40" s="17">
        <v>0.020162037037037034</v>
      </c>
      <c r="D40" s="18"/>
    </row>
  </sheetData>
  <mergeCells count="40"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C5:D5"/>
    <mergeCell ref="C6:D6"/>
    <mergeCell ref="C7:D7"/>
    <mergeCell ref="C8:D8"/>
    <mergeCell ref="C1:D1"/>
    <mergeCell ref="C2:D2"/>
    <mergeCell ref="C3:D3"/>
    <mergeCell ref="C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0">
      <selection activeCell="A34" sqref="A34:IV34"/>
    </sheetView>
  </sheetViews>
  <sheetFormatPr defaultColWidth="9.00390625" defaultRowHeight="12.75"/>
  <cols>
    <col min="1" max="1" width="22.00390625" style="6" customWidth="1"/>
    <col min="2" max="2" width="30.375" style="0" customWidth="1"/>
  </cols>
  <sheetData>
    <row r="1" spans="1:3" ht="15.75">
      <c r="A1" s="6">
        <v>0.008773148148148148</v>
      </c>
      <c r="B1" s="4" t="s">
        <v>6</v>
      </c>
      <c r="C1" s="2">
        <v>16</v>
      </c>
    </row>
    <row r="2" spans="1:3" ht="15.75">
      <c r="A2" s="6">
        <v>0.009108796296296297</v>
      </c>
      <c r="B2" s="4" t="s">
        <v>7</v>
      </c>
      <c r="C2" s="2">
        <v>4</v>
      </c>
    </row>
    <row r="3" spans="1:3" ht="15.75">
      <c r="A3" s="6">
        <v>0.009236111111111113</v>
      </c>
      <c r="B3" s="4" t="s">
        <v>33</v>
      </c>
      <c r="C3" s="2">
        <v>24</v>
      </c>
    </row>
    <row r="4" spans="1:3" ht="15.75">
      <c r="A4" s="6">
        <v>0.009490740740740742</v>
      </c>
      <c r="B4" s="4" t="s">
        <v>10</v>
      </c>
      <c r="C4" s="5">
        <v>11</v>
      </c>
    </row>
    <row r="5" spans="1:3" ht="15.75">
      <c r="A5" s="6">
        <v>0.009525462962962961</v>
      </c>
      <c r="B5" s="3" t="s">
        <v>8</v>
      </c>
      <c r="C5" s="2">
        <v>22</v>
      </c>
    </row>
    <row r="6" spans="1:3" ht="15.75">
      <c r="A6" s="6">
        <v>0.009780092592592594</v>
      </c>
      <c r="B6" s="3" t="s">
        <v>9</v>
      </c>
      <c r="C6" s="2">
        <v>2</v>
      </c>
    </row>
    <row r="7" spans="1:3" ht="15.75">
      <c r="A7" s="6">
        <v>0.009791666666666667</v>
      </c>
      <c r="B7" s="4" t="s">
        <v>29</v>
      </c>
      <c r="C7" s="2">
        <v>17</v>
      </c>
    </row>
    <row r="8" spans="1:3" ht="15.75">
      <c r="A8" s="6">
        <v>0.009895833333333335</v>
      </c>
      <c r="B8" s="4" t="s">
        <v>11</v>
      </c>
      <c r="C8" s="2">
        <v>29</v>
      </c>
    </row>
    <row r="9" spans="1:3" ht="15.75">
      <c r="A9" s="6">
        <v>0.010046296296296293</v>
      </c>
      <c r="B9" s="3" t="s">
        <v>14</v>
      </c>
      <c r="C9" s="2">
        <v>28</v>
      </c>
    </row>
    <row r="10" spans="1:3" ht="15.75">
      <c r="A10" s="6">
        <v>0.010046296296296296</v>
      </c>
      <c r="B10" s="4" t="s">
        <v>20</v>
      </c>
      <c r="C10" s="2">
        <v>5</v>
      </c>
    </row>
    <row r="11" spans="1:3" ht="15.75">
      <c r="A11" s="6">
        <v>0.01037037037037037</v>
      </c>
      <c r="B11" s="3" t="s">
        <v>18</v>
      </c>
      <c r="C11" s="2">
        <v>1</v>
      </c>
    </row>
    <row r="12" spans="1:3" ht="15.75">
      <c r="A12" s="6">
        <v>0.010520833333333332</v>
      </c>
      <c r="B12" s="3" t="s">
        <v>12</v>
      </c>
      <c r="C12" s="5">
        <v>18</v>
      </c>
    </row>
    <row r="13" spans="1:3" ht="15.75">
      <c r="A13" s="6">
        <v>0.010706018518518517</v>
      </c>
      <c r="B13" s="3" t="s">
        <v>15</v>
      </c>
      <c r="C13" s="2">
        <v>25</v>
      </c>
    </row>
    <row r="14" spans="1:3" ht="15.75">
      <c r="A14" s="6">
        <v>0.010856481481481479</v>
      </c>
      <c r="B14" s="3" t="s">
        <v>23</v>
      </c>
      <c r="C14" s="5">
        <v>8</v>
      </c>
    </row>
    <row r="15" spans="1:3" ht="15.75">
      <c r="A15" s="6">
        <v>0.010960648148148145</v>
      </c>
      <c r="B15" s="4" t="s">
        <v>42</v>
      </c>
      <c r="C15" s="2">
        <v>38</v>
      </c>
    </row>
    <row r="16" spans="1:3" ht="15.75">
      <c r="A16" s="6">
        <v>0.011284722222222224</v>
      </c>
      <c r="B16" s="3" t="s">
        <v>31</v>
      </c>
      <c r="C16" s="2">
        <v>20</v>
      </c>
    </row>
    <row r="17" spans="1:3" ht="15.75">
      <c r="A17" s="6">
        <v>0.011377314814814814</v>
      </c>
      <c r="B17" s="4" t="s">
        <v>35</v>
      </c>
      <c r="C17" s="5">
        <v>30</v>
      </c>
    </row>
    <row r="18" spans="1:3" ht="15.75">
      <c r="A18" s="6">
        <v>0.011423611111111114</v>
      </c>
      <c r="B18" s="4" t="s">
        <v>28</v>
      </c>
      <c r="C18" s="5">
        <v>15</v>
      </c>
    </row>
    <row r="19" spans="1:3" ht="15.75">
      <c r="A19" s="6">
        <v>0.011666666666666667</v>
      </c>
      <c r="B19" s="3" t="s">
        <v>13</v>
      </c>
      <c r="C19" s="5">
        <v>27</v>
      </c>
    </row>
    <row r="20" spans="1:3" ht="15.75">
      <c r="A20" s="6">
        <v>0.011782407407407408</v>
      </c>
      <c r="B20" s="4" t="s">
        <v>27</v>
      </c>
      <c r="C20" s="2">
        <v>14</v>
      </c>
    </row>
    <row r="21" spans="1:3" ht="15.75">
      <c r="A21" s="6">
        <v>0.011863425925925925</v>
      </c>
      <c r="B21" s="4" t="s">
        <v>16</v>
      </c>
      <c r="C21" s="2">
        <v>23</v>
      </c>
    </row>
    <row r="22" spans="1:3" ht="15.75">
      <c r="A22" s="6">
        <v>0.011898148148148144</v>
      </c>
      <c r="B22" s="3" t="s">
        <v>41</v>
      </c>
      <c r="C22" s="5">
        <v>36</v>
      </c>
    </row>
    <row r="23" spans="1:3" ht="15.75">
      <c r="A23" s="6">
        <v>0.012060185185185184</v>
      </c>
      <c r="B23" s="3" t="s">
        <v>24</v>
      </c>
      <c r="C23" s="2">
        <v>9</v>
      </c>
    </row>
    <row r="24" spans="1:3" ht="15.75">
      <c r="A24" s="6">
        <v>0.012430555555555554</v>
      </c>
      <c r="B24" s="4" t="s">
        <v>22</v>
      </c>
      <c r="C24" s="2">
        <v>7</v>
      </c>
    </row>
    <row r="25" spans="1:3" ht="15.75">
      <c r="A25" s="6">
        <v>0.012800925925925926</v>
      </c>
      <c r="B25" s="4" t="s">
        <v>25</v>
      </c>
      <c r="C25" s="2">
        <v>10</v>
      </c>
    </row>
    <row r="26" spans="1:3" ht="15.75">
      <c r="A26" s="6">
        <v>0.012916666666666668</v>
      </c>
      <c r="B26" s="3" t="s">
        <v>19</v>
      </c>
      <c r="C26" s="2">
        <v>3</v>
      </c>
    </row>
    <row r="27" spans="1:3" ht="15.75">
      <c r="A27" s="6">
        <v>0.01306712962962963</v>
      </c>
      <c r="B27" s="4" t="s">
        <v>26</v>
      </c>
      <c r="C27" s="2">
        <v>12</v>
      </c>
    </row>
    <row r="28" spans="1:3" ht="15.75">
      <c r="A28" s="6">
        <v>0.01318287037037037</v>
      </c>
      <c r="B28" s="4" t="s">
        <v>34</v>
      </c>
      <c r="C28" s="2">
        <v>26</v>
      </c>
    </row>
    <row r="29" spans="1:3" ht="15.75">
      <c r="A29" s="6">
        <v>0.013657407407407406</v>
      </c>
      <c r="B29" s="4" t="s">
        <v>38</v>
      </c>
      <c r="C29" s="5">
        <v>33</v>
      </c>
    </row>
    <row r="30" spans="1:3" ht="15.75">
      <c r="A30" s="6">
        <v>0.013726851851851855</v>
      </c>
      <c r="B30" s="3" t="s">
        <v>32</v>
      </c>
      <c r="C30" s="2">
        <v>21</v>
      </c>
    </row>
    <row r="31" spans="1:3" ht="15.75">
      <c r="A31" s="6">
        <v>0.01415509259259259</v>
      </c>
      <c r="B31" s="3" t="s">
        <v>21</v>
      </c>
      <c r="C31" s="2">
        <v>6</v>
      </c>
    </row>
    <row r="32" spans="1:3" ht="15.75">
      <c r="A32" s="6">
        <v>0.014849537037037036</v>
      </c>
      <c r="B32" s="4" t="s">
        <v>30</v>
      </c>
      <c r="C32" s="5">
        <v>19</v>
      </c>
    </row>
    <row r="33" spans="1:3" ht="15.75">
      <c r="A33" s="6">
        <v>0.015324074074074075</v>
      </c>
      <c r="B33" s="4" t="s">
        <v>36</v>
      </c>
      <c r="C33" s="2">
        <v>31</v>
      </c>
    </row>
    <row r="34" spans="1:3" ht="15.75">
      <c r="A34" s="6">
        <v>0.016574074074074074</v>
      </c>
      <c r="B34" s="4" t="s">
        <v>37</v>
      </c>
      <c r="C34" s="2">
        <v>32</v>
      </c>
    </row>
    <row r="35" spans="1:3" ht="15.75">
      <c r="A35" s="6">
        <v>0.019247685185185187</v>
      </c>
      <c r="B35" s="4" t="s">
        <v>45</v>
      </c>
      <c r="C35" s="5">
        <v>37</v>
      </c>
    </row>
    <row r="36" spans="1:3" ht="15.75">
      <c r="A36" s="6">
        <v>0.020162037037037034</v>
      </c>
      <c r="B36" s="3" t="s">
        <v>44</v>
      </c>
      <c r="C36" s="5">
        <v>40</v>
      </c>
    </row>
    <row r="37" spans="1:3" ht="15.75">
      <c r="A37" s="6">
        <v>0.020162037037037034</v>
      </c>
      <c r="B37" s="3" t="s">
        <v>44</v>
      </c>
      <c r="C37" s="5">
        <v>40</v>
      </c>
    </row>
    <row r="38" spans="1:3" ht="15.75">
      <c r="A38" s="6">
        <v>0.020405092592592593</v>
      </c>
      <c r="B38" s="4" t="s">
        <v>40</v>
      </c>
      <c r="C38" s="2">
        <v>35</v>
      </c>
    </row>
    <row r="39" spans="1:3" ht="15.75">
      <c r="A39" s="6">
        <v>0.020486111111111108</v>
      </c>
      <c r="B39" s="4" t="s">
        <v>43</v>
      </c>
      <c r="C39" s="2">
        <v>39</v>
      </c>
    </row>
    <row r="40" spans="1:3" ht="15.75">
      <c r="A40" s="6">
        <v>0.022164351851851852</v>
      </c>
      <c r="B40" s="4" t="s">
        <v>39</v>
      </c>
      <c r="C40" s="2">
        <v>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Marina</cp:lastModifiedBy>
  <cp:lastPrinted>2014-01-08T10:48:39Z</cp:lastPrinted>
  <dcterms:created xsi:type="dcterms:W3CDTF">2013-12-21T10:06:37Z</dcterms:created>
  <dcterms:modified xsi:type="dcterms:W3CDTF">2014-01-08T11:14:25Z</dcterms:modified>
  <cp:category/>
  <cp:version/>
  <cp:contentType/>
  <cp:contentStatus/>
</cp:coreProperties>
</file>